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2" documentId="10_ncr:100000_{5C959265-E624-47D2-8B31-4BF530C3CF45}" xr6:coauthVersionLast="41" xr6:coauthVersionMax="41" xr10:uidLastSave="{6D58F6A8-D418-493D-9302-4975592F2E20}"/>
  <bookViews>
    <workbookView xWindow="-120" yWindow="-120" windowWidth="29040" windowHeight="15840" xr2:uid="{00000000-000D-0000-FFFF-FFFF00000000}"/>
  </bookViews>
  <sheets>
    <sheet name="2019 GRC" sheetId="1" r:id="rId1"/>
    <sheet name="2016 GRC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4" i="3" l="1"/>
  <c r="E13" i="3"/>
  <c r="I6" i="3"/>
  <c r="H23" i="3" l="1"/>
  <c r="L18" i="3"/>
  <c r="L24" i="3"/>
  <c r="C17" i="3"/>
  <c r="K17" i="3"/>
  <c r="K23" i="3"/>
  <c r="G24" i="3"/>
  <c r="L23" i="3"/>
  <c r="H24" i="3"/>
  <c r="G23" i="3"/>
  <c r="K24" i="3"/>
  <c r="M9" i="3"/>
  <c r="E8" i="3"/>
  <c r="I11" i="3"/>
  <c r="I15" i="3"/>
  <c r="M7" i="3"/>
  <c r="I10" i="3"/>
  <c r="M11" i="3"/>
  <c r="M15" i="3"/>
  <c r="C18" i="3"/>
  <c r="K18" i="3"/>
  <c r="K19" i="3" s="1"/>
  <c r="H18" i="3"/>
  <c r="M13" i="3"/>
  <c r="E6" i="3"/>
  <c r="I8" i="3"/>
  <c r="D17" i="3"/>
  <c r="G18" i="3"/>
  <c r="E12" i="3"/>
  <c r="I13" i="3"/>
  <c r="E14" i="3"/>
  <c r="I12" i="3"/>
  <c r="M14" i="3"/>
  <c r="M6" i="3"/>
  <c r="M12" i="3"/>
  <c r="I7" i="3"/>
  <c r="E10" i="3"/>
  <c r="E15" i="3"/>
  <c r="E7" i="3"/>
  <c r="M8" i="3"/>
  <c r="H17" i="3"/>
  <c r="I9" i="3"/>
  <c r="E11" i="3"/>
  <c r="O11" i="3" s="1"/>
  <c r="G17" i="3"/>
  <c r="L17" i="3"/>
  <c r="D18" i="3"/>
  <c r="E9" i="3"/>
  <c r="M10" i="3"/>
  <c r="O15" i="3" l="1"/>
  <c r="O13" i="3"/>
  <c r="G19" i="3"/>
  <c r="C19" i="3"/>
  <c r="C20" i="3" s="1"/>
  <c r="O10" i="3"/>
  <c r="O8" i="3"/>
  <c r="O14" i="3"/>
  <c r="I18" i="3"/>
  <c r="E17" i="3"/>
  <c r="E18" i="3"/>
  <c r="O6" i="3"/>
  <c r="M18" i="3"/>
  <c r="O9" i="3"/>
  <c r="O12" i="3"/>
  <c r="O7" i="3"/>
  <c r="I24" i="3"/>
  <c r="M17" i="3"/>
  <c r="L19" i="3"/>
  <c r="M19" i="3" s="1"/>
  <c r="D19" i="3"/>
  <c r="E19" i="3" s="1"/>
  <c r="I17" i="3"/>
  <c r="H19" i="3"/>
  <c r="I19" i="3" l="1"/>
  <c r="C21" i="3"/>
  <c r="D24" i="3" s="1"/>
  <c r="C24" i="3"/>
  <c r="C23" i="3"/>
  <c r="C25" i="3" s="1"/>
  <c r="D23" i="3"/>
  <c r="D21" i="3"/>
  <c r="D20" i="3"/>
  <c r="O18" i="3"/>
  <c r="O19" i="3"/>
  <c r="K25" i="3"/>
  <c r="G25" i="3"/>
  <c r="O17" i="3"/>
  <c r="E23" i="3" l="1"/>
  <c r="D25" i="3"/>
  <c r="E25" i="3" s="1"/>
  <c r="E24" i="3"/>
  <c r="M24" i="3"/>
  <c r="I23" i="3"/>
  <c r="H25" i="3"/>
  <c r="I25" i="3" s="1"/>
  <c r="L25" i="3"/>
  <c r="M25" i="3" s="1"/>
  <c r="M23" i="3"/>
  <c r="O24" i="3" l="1"/>
  <c r="O23" i="3"/>
  <c r="O25" i="3"/>
  <c r="E7" i="1" l="1"/>
  <c r="M7" i="1"/>
  <c r="I7" i="1"/>
  <c r="O7" i="1" s="1"/>
  <c r="E8" i="1" l="1"/>
  <c r="I8" i="1"/>
  <c r="M8" i="1"/>
  <c r="E6" i="1"/>
  <c r="M6" i="1"/>
  <c r="I6" i="1"/>
  <c r="O8" i="1" l="1"/>
  <c r="O6" i="1"/>
  <c r="I14" i="1" l="1"/>
  <c r="I12" i="1"/>
  <c r="M13" i="1"/>
  <c r="M11" i="1"/>
  <c r="G18" i="1"/>
  <c r="G17" i="1"/>
  <c r="I13" i="1"/>
  <c r="I11" i="1"/>
  <c r="M14" i="1"/>
  <c r="M12" i="1"/>
  <c r="M10" i="1"/>
  <c r="L17" i="1"/>
  <c r="C17" i="1"/>
  <c r="C18" i="1"/>
  <c r="H17" i="1"/>
  <c r="E14" i="1"/>
  <c r="E10" i="1"/>
  <c r="D18" i="1"/>
  <c r="H18" i="1"/>
  <c r="K18" i="1"/>
  <c r="D17" i="1"/>
  <c r="K17" i="1"/>
  <c r="L18" i="1"/>
  <c r="I10" i="1"/>
  <c r="E13" i="1"/>
  <c r="E15" i="1"/>
  <c r="E12" i="1"/>
  <c r="E9" i="1"/>
  <c r="E11" i="1"/>
  <c r="M15" i="1"/>
  <c r="M9" i="1"/>
  <c r="I15" i="1"/>
  <c r="I9" i="1"/>
  <c r="I18" i="1" l="1"/>
  <c r="E18" i="1"/>
  <c r="O13" i="1"/>
  <c r="E17" i="1"/>
  <c r="G19" i="1"/>
  <c r="G20" i="1" s="1"/>
  <c r="O12" i="1"/>
  <c r="I17" i="1"/>
  <c r="M18" i="1"/>
  <c r="O11" i="1"/>
  <c r="O15" i="1"/>
  <c r="O14" i="1"/>
  <c r="C19" i="1"/>
  <c r="C21" i="1" s="1"/>
  <c r="K19" i="1"/>
  <c r="K21" i="1" s="1"/>
  <c r="H19" i="1"/>
  <c r="I19" i="1" s="1"/>
  <c r="O10" i="1"/>
  <c r="L19" i="1"/>
  <c r="L20" i="1" s="1"/>
  <c r="M17" i="1"/>
  <c r="D19" i="1"/>
  <c r="O9" i="1"/>
  <c r="C24" i="1" l="1"/>
  <c r="D24" i="1"/>
  <c r="L24" i="1"/>
  <c r="K24" i="1"/>
  <c r="G23" i="1"/>
  <c r="H23" i="1"/>
  <c r="G21" i="1"/>
  <c r="E19" i="1"/>
  <c r="C20" i="1"/>
  <c r="K20" i="1"/>
  <c r="L21" i="1"/>
  <c r="D20" i="1"/>
  <c r="H20" i="1"/>
  <c r="D21" i="1"/>
  <c r="H21" i="1"/>
  <c r="M19" i="1"/>
  <c r="O18" i="1"/>
  <c r="O17" i="1"/>
  <c r="M24" i="1" l="1"/>
  <c r="I23" i="1"/>
  <c r="K23" i="1"/>
  <c r="K25" i="1" s="1"/>
  <c r="L23" i="1"/>
  <c r="L25" i="1" s="1"/>
  <c r="H24" i="1"/>
  <c r="H25" i="1" s="1"/>
  <c r="G24" i="1"/>
  <c r="G25" i="1" s="1"/>
  <c r="D23" i="1"/>
  <c r="D25" i="1" s="1"/>
  <c r="C23" i="1"/>
  <c r="C25" i="1" s="1"/>
  <c r="O19" i="1"/>
  <c r="E24" i="1"/>
  <c r="I24" i="1" l="1"/>
  <c r="O24" i="1" s="1"/>
  <c r="P24" i="1" s="1"/>
  <c r="I25" i="1"/>
  <c r="M23" i="1"/>
  <c r="E23" i="1"/>
  <c r="M25" i="1"/>
  <c r="E25" i="1"/>
  <c r="O23" i="1" l="1"/>
  <c r="P23" i="1" s="1"/>
  <c r="O25" i="1"/>
  <c r="P25" i="1" s="1"/>
</calcChain>
</file>

<file path=xl/sharedStrings.xml><?xml version="1.0" encoding="utf-8"?>
<sst xmlns="http://schemas.openxmlformats.org/spreadsheetml/2006/main" count="72" uniqueCount="31">
  <si>
    <t>Budget Code 204</t>
  </si>
  <si>
    <t>Budget Code 215</t>
  </si>
  <si>
    <t>Budget Code 216</t>
  </si>
  <si>
    <t>Budget Code 217</t>
  </si>
  <si>
    <t>Budget Code 218</t>
  </si>
  <si>
    <t>Budget Code 219</t>
  </si>
  <si>
    <t>Budget Code 224</t>
  </si>
  <si>
    <t>Budget Code 235</t>
  </si>
  <si>
    <t>Total</t>
  </si>
  <si>
    <t>SDG&amp;E %</t>
  </si>
  <si>
    <t>Residential</t>
  </si>
  <si>
    <t>Non-Residential</t>
  </si>
  <si>
    <t>3-Year Avg</t>
  </si>
  <si>
    <t>Total Residential</t>
  </si>
  <si>
    <t>Total Non-Residential</t>
  </si>
  <si>
    <t>Budget Code 214</t>
  </si>
  <si>
    <t>Budget Code 202</t>
  </si>
  <si>
    <t>Notes:</t>
  </si>
  <si>
    <t>(1) SDG&amp;E costs reflect total budgeted costs minus Collectibles (CIAC).</t>
  </si>
  <si>
    <t>Residential % of Total</t>
  </si>
  <si>
    <t>Non-Residential % of Total</t>
  </si>
  <si>
    <t>Total Cost</t>
  </si>
  <si>
    <t>SDG&amp;E Cost</t>
  </si>
  <si>
    <t>New Business Construction Forecast %</t>
  </si>
  <si>
    <t>2019 GRC Phase 1 (A.17-10-007): Alan Colton's Workpapers</t>
  </si>
  <si>
    <t>2016 GRC Phase 1 (A.14-12-003): John Jenkin's Workpapers</t>
  </si>
  <si>
    <t>GRC Average</t>
  </si>
  <si>
    <t>(2019 and 2016 GRC)</t>
  </si>
  <si>
    <t>(2) Budget Codes 202, 204, 214 and 235 reflect the total budget costs multiplied by the New Business Construction Forecast of 27% identified in the 2012 GRC Phase 2 Workpapers.</t>
  </si>
  <si>
    <t>(3) Total Residential equals 100% of Budget Codes 215 and 217, and the "Residential % of Total" of Budget Codes 202, 204, 214, 219, 224, and 235.</t>
  </si>
  <si>
    <t>(4) Total Non-Residential equals 100% of Budget Codes 216 and 218, and the "Non-Residential % of Total" of Budget Codes 202, 204, 214, 219, 224, and 235.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</si>
</sst>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3" fillId="0" borderId="0" xfId="2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9" fontId="0" fillId="0" borderId="0" xfId="1" applyFont="1"/>
    <xf numFmtId="0" fontId="3" fillId="0" borderId="0" xfId="2" applyFill="1"/>
    <xf numFmtId="164" fontId="0" fillId="0" borderId="0" xfId="0" applyNumberFormat="1"/>
    <xf numFmtId="164" fontId="4" fillId="0" borderId="0" xfId="0" applyNumberFormat="1" applyFont="1"/>
    <xf numFmtId="9" fontId="4" fillId="0" borderId="0" xfId="1" applyFont="1"/>
    <xf numFmtId="9" fontId="0" fillId="0" borderId="0" xfId="0" applyNumberFormat="1"/>
    <xf numFmtId="9" fontId="4" fillId="0" borderId="0" xfId="0" applyNumberFormat="1" applyFont="1"/>
    <xf numFmtId="164" fontId="4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  <xf numFmtId="3" fontId="0" fillId="0" borderId="0" xfId="0" applyNumberFormat="1"/>
    <xf numFmtId="0" fontId="0" fillId="0" borderId="1" xfId="0" applyBorder="1"/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2" applyFill="1" applyAlignment="1">
      <alignment horizontal="right"/>
    </xf>
    <xf numFmtId="6" fontId="0" fillId="0" borderId="0" xfId="0" applyNumberFormat="1"/>
    <xf numFmtId="9" fontId="0" fillId="0" borderId="0" xfId="0" applyNumberFormat="1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Normal" xfId="0" builtinId="0"/>
    <cellStyle name="Normal 3" xfId="2" xr:uid="{00000000-0005-0000-0000-000001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8"/>
  <sheetViews>
    <sheetView tabSelected="1" zoomScaleNormal="100" workbookViewId="0">
      <selection activeCell="C17" sqref="C17"/>
    </sheetView>
  </sheetViews>
  <sheetFormatPr defaultRowHeight="15" x14ac:dyDescent="0.25"/>
  <cols>
    <col min="1" max="1" width="22.5703125" customWidth="1"/>
    <col min="2" max="2" width="1.7109375" customWidth="1"/>
    <col min="3" max="3" width="10.140625" bestFit="1" customWidth="1"/>
    <col min="4" max="4" width="10.7109375" bestFit="1" customWidth="1"/>
    <col min="5" max="5" width="9.28515625" bestFit="1" customWidth="1"/>
    <col min="6" max="6" width="1.7109375" customWidth="1"/>
    <col min="7" max="8" width="10.140625" bestFit="1" customWidth="1"/>
    <col min="9" max="9" width="9.28515625" bestFit="1" customWidth="1"/>
    <col min="10" max="10" width="1.7109375" customWidth="1"/>
    <col min="11" max="11" width="9.85546875" bestFit="1" customWidth="1"/>
    <col min="12" max="12" width="10.7109375" bestFit="1" customWidth="1"/>
    <col min="13" max="13" width="8.5703125" bestFit="1" customWidth="1"/>
    <col min="14" max="14" width="1.5703125" customWidth="1"/>
    <col min="15" max="15" width="10.28515625" bestFit="1" customWidth="1"/>
    <col min="16" max="16" width="18.28515625" bestFit="1" customWidth="1"/>
    <col min="17" max="17" width="1.5703125" customWidth="1"/>
    <col min="18" max="18" width="33.140625" bestFit="1" customWidth="1"/>
    <col min="20" max="20" width="9.85546875" bestFit="1" customWidth="1"/>
  </cols>
  <sheetData>
    <row r="1" spans="1:18" x14ac:dyDescent="0.25">
      <c r="A1" s="27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x14ac:dyDescent="0.2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3" spans="1:18" x14ac:dyDescent="0.25">
      <c r="P3" s="24" t="s">
        <v>26</v>
      </c>
    </row>
    <row r="4" spans="1:18" x14ac:dyDescent="0.25">
      <c r="C4" s="26">
        <v>2017</v>
      </c>
      <c r="D4" s="26"/>
      <c r="E4" s="26"/>
      <c r="G4" s="26">
        <v>2018</v>
      </c>
      <c r="H4" s="26"/>
      <c r="I4" s="26"/>
      <c r="K4" s="26">
        <v>2019</v>
      </c>
      <c r="L4" s="26"/>
      <c r="M4" s="26"/>
      <c r="O4" s="2" t="s">
        <v>12</v>
      </c>
      <c r="P4" s="16" t="s">
        <v>27</v>
      </c>
      <c r="R4" s="15" t="s">
        <v>23</v>
      </c>
    </row>
    <row r="5" spans="1:18" x14ac:dyDescent="0.25">
      <c r="C5" s="3" t="s">
        <v>21</v>
      </c>
      <c r="D5" s="3" t="s">
        <v>22</v>
      </c>
      <c r="E5" s="3" t="s">
        <v>9</v>
      </c>
      <c r="F5" s="4"/>
      <c r="G5" s="3" t="s">
        <v>21</v>
      </c>
      <c r="H5" s="3" t="s">
        <v>22</v>
      </c>
      <c r="I5" s="3" t="s">
        <v>9</v>
      </c>
      <c r="J5" s="4"/>
      <c r="K5" s="3" t="s">
        <v>21</v>
      </c>
      <c r="L5" s="3" t="s">
        <v>22</v>
      </c>
      <c r="M5" s="3" t="s">
        <v>9</v>
      </c>
    </row>
    <row r="6" spans="1:18" x14ac:dyDescent="0.25">
      <c r="A6" s="1" t="s">
        <v>16</v>
      </c>
      <c r="C6" s="13">
        <v>1122.1200000000001</v>
      </c>
      <c r="D6" s="13">
        <v>1122.1200000000001</v>
      </c>
      <c r="E6" s="5">
        <f t="shared" ref="E6:E15" si="0">D6/C6</f>
        <v>1</v>
      </c>
      <c r="F6" s="4"/>
      <c r="G6" s="13">
        <v>1378.6200000000001</v>
      </c>
      <c r="H6" s="13">
        <v>1378.6200000000001</v>
      </c>
      <c r="I6" s="5">
        <f t="shared" ref="I6:I7" si="1">H6/G6</f>
        <v>1</v>
      </c>
      <c r="J6" s="4"/>
      <c r="K6" s="13">
        <v>1612.98</v>
      </c>
      <c r="L6" s="13">
        <v>1612.98</v>
      </c>
      <c r="M6" s="5">
        <f t="shared" ref="M6:M7" si="2">L6/K6</f>
        <v>1</v>
      </c>
      <c r="O6" s="10">
        <f>AVERAGE(E6,I6,M6)</f>
        <v>1</v>
      </c>
      <c r="P6" s="10"/>
      <c r="R6" s="10">
        <v>0.27</v>
      </c>
    </row>
    <row r="7" spans="1:18" x14ac:dyDescent="0.25">
      <c r="A7" s="1" t="s">
        <v>0</v>
      </c>
      <c r="C7" s="13">
        <v>235.17000000000002</v>
      </c>
      <c r="D7" s="13">
        <v>235.17000000000002</v>
      </c>
      <c r="E7" s="5">
        <f t="shared" si="0"/>
        <v>1</v>
      </c>
      <c r="F7" s="4"/>
      <c r="G7" s="13">
        <v>279.99</v>
      </c>
      <c r="H7" s="13">
        <v>279.99</v>
      </c>
      <c r="I7" s="5">
        <f t="shared" si="1"/>
        <v>1</v>
      </c>
      <c r="J7" s="4"/>
      <c r="K7" s="13">
        <v>296.19</v>
      </c>
      <c r="L7" s="13">
        <v>296.19</v>
      </c>
      <c r="M7" s="5">
        <f t="shared" si="2"/>
        <v>1</v>
      </c>
      <c r="O7" s="10">
        <f t="shared" ref="O7:O8" si="3">AVERAGE(E7,I7,M7)</f>
        <v>1</v>
      </c>
      <c r="P7" s="10"/>
      <c r="R7" s="10"/>
    </row>
    <row r="8" spans="1:18" x14ac:dyDescent="0.25">
      <c r="A8" s="1" t="s">
        <v>15</v>
      </c>
      <c r="C8" s="7">
        <v>5593.05</v>
      </c>
      <c r="D8" s="7">
        <v>5593.05</v>
      </c>
      <c r="E8" s="5">
        <f t="shared" si="0"/>
        <v>1</v>
      </c>
      <c r="F8" s="4"/>
      <c r="G8" s="7">
        <v>5726.43</v>
      </c>
      <c r="H8" s="7">
        <v>5726.43</v>
      </c>
      <c r="I8" s="5">
        <f t="shared" ref="I8:I15" si="4">H8/G8</f>
        <v>1</v>
      </c>
      <c r="J8" s="4"/>
      <c r="K8" s="7">
        <v>5864.4000000000005</v>
      </c>
      <c r="L8" s="7">
        <v>5864.4000000000005</v>
      </c>
      <c r="M8" s="5">
        <f t="shared" ref="M8:M15" si="5">L8/K8</f>
        <v>1</v>
      </c>
      <c r="O8" s="10">
        <f t="shared" si="3"/>
        <v>1</v>
      </c>
      <c r="P8" s="10"/>
      <c r="R8" s="10">
        <v>0.27</v>
      </c>
    </row>
    <row r="9" spans="1:18" x14ac:dyDescent="0.25">
      <c r="A9" s="1" t="s">
        <v>1</v>
      </c>
      <c r="C9" s="7">
        <v>747</v>
      </c>
      <c r="D9" s="7">
        <v>525</v>
      </c>
      <c r="E9" s="5">
        <f t="shared" si="0"/>
        <v>0.70281124497991965</v>
      </c>
      <c r="F9" s="7"/>
      <c r="G9" s="7">
        <v>906</v>
      </c>
      <c r="H9" s="7">
        <v>640</v>
      </c>
      <c r="I9" s="5">
        <f t="shared" si="4"/>
        <v>0.70640176600441507</v>
      </c>
      <c r="J9" s="7"/>
      <c r="K9" s="7">
        <v>961</v>
      </c>
      <c r="L9" s="7">
        <v>680</v>
      </c>
      <c r="M9" s="5">
        <f t="shared" si="5"/>
        <v>0.70759625390218517</v>
      </c>
      <c r="O9" s="10">
        <f>AVERAGE(E9,I9,M9)</f>
        <v>0.70560308829550655</v>
      </c>
      <c r="P9" s="10"/>
    </row>
    <row r="10" spans="1:18" x14ac:dyDescent="0.25">
      <c r="A10" s="1" t="s">
        <v>2</v>
      </c>
      <c r="C10" s="7">
        <v>809</v>
      </c>
      <c r="D10" s="7">
        <v>681</v>
      </c>
      <c r="E10" s="5">
        <f t="shared" si="0"/>
        <v>0.8417799752781211</v>
      </c>
      <c r="F10" s="7"/>
      <c r="G10" s="7">
        <v>950</v>
      </c>
      <c r="H10" s="7">
        <v>801</v>
      </c>
      <c r="I10" s="5">
        <f t="shared" si="4"/>
        <v>0.84315789473684211</v>
      </c>
      <c r="J10" s="7"/>
      <c r="K10" s="7">
        <v>998</v>
      </c>
      <c r="L10" s="7">
        <v>841</v>
      </c>
      <c r="M10" s="5">
        <f t="shared" si="5"/>
        <v>0.84268537074148298</v>
      </c>
      <c r="O10" s="10">
        <f t="shared" ref="O10:O19" si="6">AVERAGE(E10,I10,M10)</f>
        <v>0.84254108025214869</v>
      </c>
      <c r="P10" s="10"/>
    </row>
    <row r="11" spans="1:18" x14ac:dyDescent="0.25">
      <c r="A11" s="1" t="s">
        <v>3</v>
      </c>
      <c r="C11" s="7">
        <v>12658</v>
      </c>
      <c r="D11" s="7">
        <v>9320</v>
      </c>
      <c r="E11" s="5">
        <f t="shared" si="0"/>
        <v>0.73629325327855899</v>
      </c>
      <c r="F11" s="7"/>
      <c r="G11" s="7">
        <v>16055</v>
      </c>
      <c r="H11" s="7">
        <v>12288</v>
      </c>
      <c r="I11" s="5">
        <f t="shared" si="4"/>
        <v>0.76536904391155403</v>
      </c>
      <c r="J11" s="7"/>
      <c r="K11" s="7">
        <v>16993</v>
      </c>
      <c r="L11" s="7">
        <v>13070</v>
      </c>
      <c r="M11" s="5">
        <f t="shared" si="5"/>
        <v>0.76914023421408817</v>
      </c>
      <c r="O11" s="10">
        <f t="shared" si="6"/>
        <v>0.75693417713473377</v>
      </c>
      <c r="P11" s="10"/>
    </row>
    <row r="12" spans="1:18" x14ac:dyDescent="0.25">
      <c r="A12" s="1" t="s">
        <v>4</v>
      </c>
      <c r="C12" s="7">
        <v>6251</v>
      </c>
      <c r="D12" s="7">
        <v>4655</v>
      </c>
      <c r="E12" s="5">
        <f t="shared" si="0"/>
        <v>0.74468085106382975</v>
      </c>
      <c r="F12" s="7"/>
      <c r="G12" s="7">
        <v>7502</v>
      </c>
      <c r="H12" s="7">
        <v>5591</v>
      </c>
      <c r="I12" s="5">
        <f t="shared" si="4"/>
        <v>0.74526792855238599</v>
      </c>
      <c r="J12" s="7"/>
      <c r="K12" s="7">
        <v>7877</v>
      </c>
      <c r="L12" s="7">
        <v>5872</v>
      </c>
      <c r="M12" s="5">
        <f t="shared" si="5"/>
        <v>0.74546147010283104</v>
      </c>
      <c r="O12" s="10">
        <f t="shared" si="6"/>
        <v>0.74513674990634893</v>
      </c>
      <c r="P12" s="10"/>
    </row>
    <row r="13" spans="1:18" x14ac:dyDescent="0.25">
      <c r="A13" s="1" t="s">
        <v>5</v>
      </c>
      <c r="C13" s="7">
        <v>7414</v>
      </c>
      <c r="D13" s="7">
        <v>5665</v>
      </c>
      <c r="E13" s="5">
        <f t="shared" si="0"/>
        <v>0.76409495548961426</v>
      </c>
      <c r="F13" s="7"/>
      <c r="G13" s="7">
        <v>8944</v>
      </c>
      <c r="H13" s="7">
        <v>6862</v>
      </c>
      <c r="I13" s="5">
        <f t="shared" si="4"/>
        <v>0.76721824686940965</v>
      </c>
      <c r="J13" s="7"/>
      <c r="K13" s="7">
        <v>9437</v>
      </c>
      <c r="L13" s="7">
        <v>7247</v>
      </c>
      <c r="M13" s="5">
        <f t="shared" si="5"/>
        <v>0.76793472501854398</v>
      </c>
      <c r="O13" s="10">
        <f t="shared" si="6"/>
        <v>0.76641597579252263</v>
      </c>
      <c r="P13" s="10"/>
    </row>
    <row r="14" spans="1:18" x14ac:dyDescent="0.25">
      <c r="A14" s="1" t="s">
        <v>6</v>
      </c>
      <c r="C14" s="7">
        <v>4951</v>
      </c>
      <c r="D14" s="7">
        <v>4925</v>
      </c>
      <c r="E14" s="5">
        <f t="shared" si="0"/>
        <v>0.99474853564936372</v>
      </c>
      <c r="F14" s="7"/>
      <c r="G14" s="7">
        <v>6007</v>
      </c>
      <c r="H14" s="7">
        <v>5918</v>
      </c>
      <c r="I14" s="5">
        <f t="shared" si="4"/>
        <v>0.98518395205593479</v>
      </c>
      <c r="J14" s="7"/>
      <c r="K14" s="7">
        <v>6336</v>
      </c>
      <c r="L14" s="7">
        <v>6228</v>
      </c>
      <c r="M14" s="5">
        <f t="shared" si="5"/>
        <v>0.98295454545454541</v>
      </c>
      <c r="O14" s="10">
        <f t="shared" si="6"/>
        <v>0.98762901105328138</v>
      </c>
      <c r="P14" s="10"/>
    </row>
    <row r="15" spans="1:18" x14ac:dyDescent="0.25">
      <c r="A15" s="1" t="s">
        <v>7</v>
      </c>
      <c r="C15" s="7">
        <v>946.08</v>
      </c>
      <c r="D15" s="7">
        <v>937.98</v>
      </c>
      <c r="E15" s="5">
        <f t="shared" si="0"/>
        <v>0.99143835616438358</v>
      </c>
      <c r="F15" s="7"/>
      <c r="G15" s="7">
        <v>946.08</v>
      </c>
      <c r="H15" s="7">
        <v>937.98</v>
      </c>
      <c r="I15" s="5">
        <f t="shared" si="4"/>
        <v>0.99143835616438358</v>
      </c>
      <c r="J15" s="7"/>
      <c r="K15" s="7">
        <v>946.08</v>
      </c>
      <c r="L15" s="7">
        <v>937.98</v>
      </c>
      <c r="M15" s="5">
        <f t="shared" si="5"/>
        <v>0.99143835616438358</v>
      </c>
      <c r="O15" s="10">
        <f t="shared" si="6"/>
        <v>0.99143835616438347</v>
      </c>
      <c r="P15" s="10"/>
    </row>
    <row r="16" spans="1:18" x14ac:dyDescent="0.25"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O16" s="10"/>
      <c r="P16" s="10"/>
    </row>
    <row r="17" spans="1:18" x14ac:dyDescent="0.25">
      <c r="A17" s="6" t="s">
        <v>10</v>
      </c>
      <c r="C17" s="7">
        <f>C9+C11</f>
        <v>13405</v>
      </c>
      <c r="D17" s="7">
        <f>D9+D11</f>
        <v>9845</v>
      </c>
      <c r="E17" s="5">
        <f>D17/C17</f>
        <v>0.73442745244311824</v>
      </c>
      <c r="F17" s="7"/>
      <c r="G17" s="7">
        <f>G9+G11</f>
        <v>16961</v>
      </c>
      <c r="H17" s="7">
        <f>H9+H11</f>
        <v>12928</v>
      </c>
      <c r="I17" s="5">
        <f>H17/G17</f>
        <v>0.76221920877306759</v>
      </c>
      <c r="J17" s="7"/>
      <c r="K17" s="7">
        <f>K9+K11</f>
        <v>17954</v>
      </c>
      <c r="L17" s="7">
        <f>L9+L11</f>
        <v>13750</v>
      </c>
      <c r="M17" s="5">
        <f>L17/K17</f>
        <v>0.7658460510192715</v>
      </c>
      <c r="O17" s="10">
        <f t="shared" si="6"/>
        <v>0.75416423741181904</v>
      </c>
      <c r="P17" s="10"/>
    </row>
    <row r="18" spans="1:18" x14ac:dyDescent="0.25">
      <c r="A18" s="6" t="s">
        <v>11</v>
      </c>
      <c r="C18" s="8">
        <f>C10+C12</f>
        <v>7060</v>
      </c>
      <c r="D18" s="8">
        <f>D10+D12</f>
        <v>5336</v>
      </c>
      <c r="E18" s="9">
        <f t="shared" ref="E18:E19" si="7">D18/C18</f>
        <v>0.75580736543909344</v>
      </c>
      <c r="F18" s="7"/>
      <c r="G18" s="8">
        <f>G10+G12</f>
        <v>8452</v>
      </c>
      <c r="H18" s="8">
        <f>H10+H12</f>
        <v>6392</v>
      </c>
      <c r="I18" s="9">
        <f t="shared" ref="I18:I19" si="8">H18/G18</f>
        <v>0.75627070515854233</v>
      </c>
      <c r="J18" s="7"/>
      <c r="K18" s="8">
        <f>K10+K12</f>
        <v>8875</v>
      </c>
      <c r="L18" s="8">
        <f>L10+L12</f>
        <v>6713</v>
      </c>
      <c r="M18" s="9">
        <f t="shared" ref="M18:M19" si="9">L18/K18</f>
        <v>0.75639436619718314</v>
      </c>
      <c r="O18" s="11">
        <f t="shared" si="6"/>
        <v>0.75615747893160634</v>
      </c>
      <c r="P18" s="11"/>
    </row>
    <row r="19" spans="1:18" x14ac:dyDescent="0.25">
      <c r="A19" s="6" t="s">
        <v>8</v>
      </c>
      <c r="C19" s="7">
        <f>C17+C18</f>
        <v>20465</v>
      </c>
      <c r="D19" s="7">
        <f>D17+D18</f>
        <v>15181</v>
      </c>
      <c r="E19" s="5">
        <f t="shared" si="7"/>
        <v>0.741803078426582</v>
      </c>
      <c r="F19" s="7"/>
      <c r="G19" s="7">
        <f>G17+G18</f>
        <v>25413</v>
      </c>
      <c r="H19" s="7">
        <f>H17+H18</f>
        <v>19320</v>
      </c>
      <c r="I19" s="5">
        <f t="shared" si="8"/>
        <v>0.76024082162672646</v>
      </c>
      <c r="J19" s="7"/>
      <c r="K19" s="7">
        <f>K17+K18</f>
        <v>26829</v>
      </c>
      <c r="L19" s="7">
        <f>L17+L18</f>
        <v>20463</v>
      </c>
      <c r="M19" s="5">
        <f t="shared" si="9"/>
        <v>0.7627194453762719</v>
      </c>
      <c r="O19" s="10">
        <f t="shared" si="6"/>
        <v>0.75492111514319349</v>
      </c>
      <c r="P19" s="10"/>
    </row>
    <row r="20" spans="1:18" x14ac:dyDescent="0.25">
      <c r="A20" s="18" t="s">
        <v>19</v>
      </c>
      <c r="C20" s="5">
        <f>C17/C19</f>
        <v>0.65502076716344981</v>
      </c>
      <c r="D20" s="5">
        <f>D17/D19</f>
        <v>0.64850800342533432</v>
      </c>
      <c r="E20" s="5"/>
      <c r="F20" s="7"/>
      <c r="G20" s="5">
        <f>G17/G19</f>
        <v>0.66741431550781094</v>
      </c>
      <c r="H20" s="5">
        <f>H17/H19</f>
        <v>0.66915113871635612</v>
      </c>
      <c r="I20" s="5"/>
      <c r="J20" s="7"/>
      <c r="K20" s="5">
        <f>K17/K19</f>
        <v>0.66920123746692017</v>
      </c>
      <c r="L20" s="5">
        <f>L17/L19</f>
        <v>0.67194448516835259</v>
      </c>
      <c r="M20" s="5"/>
      <c r="O20" s="10"/>
      <c r="P20" s="10"/>
    </row>
    <row r="21" spans="1:18" x14ac:dyDescent="0.25">
      <c r="A21" s="18" t="s">
        <v>20</v>
      </c>
      <c r="C21" s="5">
        <f>C18/C19</f>
        <v>0.34497923283655019</v>
      </c>
      <c r="D21" s="5">
        <f>D18/D19</f>
        <v>0.35149199657466568</v>
      </c>
      <c r="G21" s="5">
        <f>G18/G19</f>
        <v>0.33258568449218906</v>
      </c>
      <c r="H21" s="5">
        <f>H18/H19</f>
        <v>0.33084886128364388</v>
      </c>
      <c r="K21" s="5">
        <f>K18/K19</f>
        <v>0.33079876253307988</v>
      </c>
      <c r="L21" s="5">
        <f>L18/L19</f>
        <v>0.32805551483164735</v>
      </c>
    </row>
    <row r="22" spans="1:18" x14ac:dyDescent="0.25">
      <c r="D22" s="7"/>
      <c r="H22" s="7"/>
      <c r="L22" s="7"/>
    </row>
    <row r="23" spans="1:18" x14ac:dyDescent="0.25">
      <c r="A23" s="6" t="s">
        <v>13</v>
      </c>
      <c r="C23" s="7">
        <f>C9+C11+SUM(C6:C8,C13:C15)*C20</f>
        <v>26676.650872220867</v>
      </c>
      <c r="D23" s="7">
        <f>D9+D11+SUM(D6:D8,D13:D15)*C20</f>
        <v>21948.683342291719</v>
      </c>
      <c r="E23" s="5">
        <f>D23/C23</f>
        <v>0.82276757481380425</v>
      </c>
      <c r="G23" s="7">
        <f>G9+G11+SUM(G6:G8,G13:G15)*G20</f>
        <v>32499.820183370717</v>
      </c>
      <c r="H23" s="7">
        <f>H9+H11+SUM(H6:H8,H13:H15)*G20</f>
        <v>27012.457648447646</v>
      </c>
      <c r="I23" s="5">
        <f>H23/G23</f>
        <v>0.83115714167148513</v>
      </c>
      <c r="K23" s="7">
        <f>K9+K11+SUM(K6:K8,K13:K15)*K20</f>
        <v>34344.511688844163</v>
      </c>
      <c r="L23" s="7">
        <f>L9+L11+SUM(L6:L8,L13:L15)*K20</f>
        <v>28597.266715121696</v>
      </c>
      <c r="M23" s="5">
        <f>L23/K23</f>
        <v>0.83265899874216887</v>
      </c>
      <c r="O23" s="10">
        <f t="shared" ref="O23:O25" si="10">AVERAGE(E23,I23,M23)</f>
        <v>0.82886123840915271</v>
      </c>
      <c r="P23" s="10">
        <f>AVERAGE(O23,'2016 GRC'!O23)</f>
        <v>0.8295221832505002</v>
      </c>
    </row>
    <row r="24" spans="1:18" x14ac:dyDescent="0.25">
      <c r="A24" s="6" t="s">
        <v>14</v>
      </c>
      <c r="C24" s="12">
        <f>C10+C12+SUM(C6:C8,C13:C15)*C21</f>
        <v>14049.769127779135</v>
      </c>
      <c r="D24" s="12">
        <f>D10+D12+SUM(D6:D8,D13:D15)*C21</f>
        <v>11710.636657708281</v>
      </c>
      <c r="E24" s="9">
        <f t="shared" ref="E24:E25" si="11">D24/C24</f>
        <v>0.83351096741896402</v>
      </c>
      <c r="G24" s="12">
        <f>G10+G12+SUM(G6:G8,G13:G15)*G21</f>
        <v>16195.299816629285</v>
      </c>
      <c r="H24" s="12">
        <f>H10+H12+SUM(H6:H8,H13:H15)*G21</f>
        <v>13410.562351552355</v>
      </c>
      <c r="I24" s="9">
        <f t="shared" ref="I24" si="12">H24/G24</f>
        <v>0.8280527377321184</v>
      </c>
      <c r="K24" s="12">
        <f>K10+K12+SUM(K6:K8,K13:K15)*K21</f>
        <v>16977.138311155839</v>
      </c>
      <c r="L24" s="12">
        <f>L10+L12+SUM(L6:L8,L13:L15)*K21</f>
        <v>14052.283284878304</v>
      </c>
      <c r="M24" s="9">
        <f t="shared" ref="M24" si="13">L24/K24</f>
        <v>0.82771801862769856</v>
      </c>
      <c r="O24" s="11">
        <f t="shared" si="10"/>
        <v>0.82976057459292696</v>
      </c>
      <c r="P24" s="10">
        <f>AVERAGE(O24,'2016 GRC'!O24)</f>
        <v>0.80862720124374765</v>
      </c>
    </row>
    <row r="25" spans="1:18" x14ac:dyDescent="0.25">
      <c r="A25" s="6" t="s">
        <v>8</v>
      </c>
      <c r="C25" s="7">
        <f>C23+C24</f>
        <v>40726.42</v>
      </c>
      <c r="D25" s="7">
        <f>D23+D24</f>
        <v>33659.32</v>
      </c>
      <c r="E25" s="5">
        <f t="shared" si="11"/>
        <v>0.82647382215279419</v>
      </c>
      <c r="G25" s="7">
        <f>G23+G24</f>
        <v>48695.12</v>
      </c>
      <c r="H25" s="7">
        <f>H23+H24</f>
        <v>40423.020000000004</v>
      </c>
      <c r="I25" s="5">
        <f t="shared" ref="I25" si="14">H25/G25</f>
        <v>0.83012466136237062</v>
      </c>
      <c r="K25" s="7">
        <f>K23+K24</f>
        <v>51321.65</v>
      </c>
      <c r="L25" s="7">
        <f>L23+L24</f>
        <v>42649.55</v>
      </c>
      <c r="M25" s="5">
        <f t="shared" ref="M25" si="15">L25/K25</f>
        <v>0.83102452863460163</v>
      </c>
      <c r="O25" s="10">
        <f t="shared" si="10"/>
        <v>0.82920767071658885</v>
      </c>
      <c r="P25" s="10">
        <f>AVERAGE(O25,'2016 GRC'!O25)</f>
        <v>0.82004119180712554</v>
      </c>
    </row>
    <row r="27" spans="1:18" x14ac:dyDescent="0.25">
      <c r="D27" s="7"/>
      <c r="H27" s="7"/>
      <c r="L27" s="7"/>
      <c r="P27" s="10"/>
    </row>
    <row r="28" spans="1:18" x14ac:dyDescent="0.25">
      <c r="A28" s="6" t="s">
        <v>17</v>
      </c>
    </row>
    <row r="29" spans="1:18" x14ac:dyDescent="0.25">
      <c r="A29" s="1" t="s">
        <v>18</v>
      </c>
      <c r="C29" s="14"/>
      <c r="D29" s="14"/>
      <c r="E29" s="5"/>
      <c r="G29" s="14"/>
      <c r="H29" s="14"/>
      <c r="I29" s="5"/>
      <c r="K29" s="14"/>
      <c r="L29" s="14"/>
      <c r="M29" s="5"/>
      <c r="N29" s="5"/>
      <c r="O29" s="10"/>
      <c r="P29" s="10"/>
      <c r="R29" s="10"/>
    </row>
    <row r="30" spans="1:18" x14ac:dyDescent="0.25">
      <c r="A30" s="1" t="s">
        <v>28</v>
      </c>
      <c r="C30" s="14"/>
      <c r="D30" s="14"/>
      <c r="E30" s="5"/>
      <c r="G30" s="14"/>
      <c r="H30" s="14"/>
      <c r="I30" s="5"/>
      <c r="K30" s="14"/>
      <c r="L30" s="14"/>
      <c r="M30" s="5"/>
      <c r="N30" s="5"/>
      <c r="O30" s="10"/>
      <c r="P30" s="10"/>
      <c r="R30" s="10"/>
    </row>
    <row r="31" spans="1:18" x14ac:dyDescent="0.25">
      <c r="A31" s="1" t="s">
        <v>29</v>
      </c>
      <c r="C31" s="14"/>
      <c r="D31" s="14"/>
      <c r="E31" s="5"/>
      <c r="G31" s="14"/>
      <c r="H31" s="14"/>
      <c r="I31" s="5"/>
      <c r="K31" s="14"/>
      <c r="L31" s="14"/>
      <c r="M31" s="5"/>
      <c r="N31" s="5"/>
      <c r="O31" s="10"/>
      <c r="P31" s="10"/>
      <c r="R31" s="10"/>
    </row>
    <row r="32" spans="1:18" x14ac:dyDescent="0.25">
      <c r="A32" s="1" t="s">
        <v>30</v>
      </c>
      <c r="C32" s="14"/>
      <c r="D32" s="14"/>
      <c r="E32" s="5"/>
      <c r="G32" s="14"/>
      <c r="H32" s="14"/>
      <c r="I32" s="5"/>
      <c r="K32" s="14"/>
      <c r="L32" s="14"/>
      <c r="M32" s="5"/>
      <c r="N32" s="5"/>
      <c r="O32" s="10"/>
      <c r="P32" s="10"/>
      <c r="R32" s="10"/>
    </row>
    <row r="33" spans="1:16" x14ac:dyDescent="0.25">
      <c r="A33" s="1"/>
      <c r="C33" s="14"/>
      <c r="D33" s="14"/>
      <c r="E33" s="5"/>
      <c r="G33" s="14"/>
      <c r="H33" s="14"/>
      <c r="I33" s="5"/>
      <c r="K33" s="14"/>
      <c r="L33" s="14"/>
      <c r="M33" s="5"/>
      <c r="N33" s="5"/>
      <c r="O33" s="10"/>
      <c r="P33" s="10"/>
    </row>
    <row r="34" spans="1:16" x14ac:dyDescent="0.25">
      <c r="A34" s="1"/>
      <c r="C34" s="14"/>
      <c r="D34" s="14"/>
      <c r="E34" s="5"/>
      <c r="G34" s="14"/>
      <c r="H34" s="14"/>
      <c r="I34" s="5"/>
      <c r="K34" s="14"/>
      <c r="L34" s="14"/>
      <c r="M34" s="5"/>
      <c r="N34" s="5"/>
      <c r="O34" s="10"/>
      <c r="P34" s="10"/>
    </row>
    <row r="35" spans="1:16" x14ac:dyDescent="0.25">
      <c r="A35" s="1"/>
      <c r="C35" s="14"/>
      <c r="D35" s="14"/>
      <c r="E35" s="5"/>
      <c r="G35" s="14"/>
      <c r="H35" s="14"/>
      <c r="I35" s="5"/>
      <c r="K35" s="14"/>
      <c r="L35" s="14"/>
      <c r="M35" s="5"/>
      <c r="N35" s="5"/>
      <c r="O35" s="10"/>
      <c r="P35" s="10"/>
    </row>
    <row r="36" spans="1:16" x14ac:dyDescent="0.25">
      <c r="A36" s="1"/>
      <c r="C36" s="14"/>
      <c r="D36" s="14"/>
      <c r="E36" s="5"/>
      <c r="G36" s="14"/>
      <c r="H36" s="14"/>
      <c r="I36" s="5"/>
      <c r="K36" s="14"/>
      <c r="L36" s="14"/>
      <c r="M36" s="5"/>
      <c r="N36" s="5"/>
      <c r="O36" s="10"/>
      <c r="P36" s="10"/>
    </row>
    <row r="37" spans="1:16" x14ac:dyDescent="0.25">
      <c r="A37" s="1"/>
      <c r="C37" s="14"/>
      <c r="D37" s="14"/>
      <c r="E37" s="5"/>
      <c r="G37" s="14"/>
      <c r="H37" s="14"/>
      <c r="I37" s="5"/>
      <c r="K37" s="14"/>
      <c r="L37" s="14"/>
      <c r="M37" s="5"/>
      <c r="N37" s="5"/>
      <c r="O37" s="10"/>
      <c r="P37" s="10"/>
    </row>
    <row r="38" spans="1:16" x14ac:dyDescent="0.25">
      <c r="A38" s="1"/>
      <c r="C38" s="14"/>
      <c r="D38" s="14"/>
      <c r="E38" s="5"/>
      <c r="G38" s="14"/>
      <c r="H38" s="14"/>
      <c r="I38" s="5"/>
      <c r="K38" s="14"/>
      <c r="L38" s="14"/>
      <c r="M38" s="5"/>
      <c r="N38" s="5"/>
      <c r="O38" s="10"/>
      <c r="P38" s="10"/>
    </row>
    <row r="39" spans="1:16" x14ac:dyDescent="0.25">
      <c r="A39" s="1"/>
      <c r="C39" s="14"/>
      <c r="D39" s="14"/>
      <c r="E39" s="5"/>
      <c r="G39" s="14"/>
      <c r="H39" s="14"/>
      <c r="I39" s="5"/>
      <c r="K39" s="14"/>
      <c r="L39" s="14"/>
      <c r="M39" s="5"/>
      <c r="N39" s="5"/>
      <c r="O39" s="10"/>
      <c r="P39" s="10"/>
    </row>
    <row r="40" spans="1:16" x14ac:dyDescent="0.25">
      <c r="O40" s="10"/>
      <c r="P40" s="10"/>
    </row>
    <row r="41" spans="1:16" x14ac:dyDescent="0.25">
      <c r="A41" s="6"/>
      <c r="C41" s="7"/>
      <c r="D41" s="7"/>
      <c r="E41" s="5"/>
      <c r="G41" s="7"/>
      <c r="H41" s="7"/>
      <c r="I41" s="5"/>
      <c r="K41" s="7"/>
      <c r="L41" s="7"/>
      <c r="M41" s="5"/>
      <c r="N41" s="5"/>
      <c r="O41" s="10"/>
      <c r="P41" s="10"/>
    </row>
    <row r="42" spans="1:16" x14ac:dyDescent="0.25">
      <c r="A42" s="6"/>
      <c r="C42" s="8"/>
      <c r="D42" s="8"/>
      <c r="E42" s="9"/>
      <c r="G42" s="8"/>
      <c r="H42" s="8"/>
      <c r="I42" s="9"/>
      <c r="K42" s="8"/>
      <c r="L42" s="8"/>
      <c r="M42" s="9"/>
      <c r="N42" s="9"/>
      <c r="O42" s="11"/>
      <c r="P42" s="11"/>
    </row>
    <row r="43" spans="1:16" x14ac:dyDescent="0.25">
      <c r="A43" s="6"/>
      <c r="C43" s="7"/>
      <c r="D43" s="7"/>
      <c r="E43" s="5"/>
      <c r="G43" s="7"/>
      <c r="H43" s="7"/>
      <c r="I43" s="5"/>
      <c r="K43" s="7"/>
      <c r="L43" s="7"/>
      <c r="M43" s="5"/>
      <c r="N43" s="5"/>
      <c r="O43" s="10"/>
      <c r="P43" s="10"/>
    </row>
    <row r="46" spans="1:16" x14ac:dyDescent="0.25">
      <c r="A46" s="6"/>
      <c r="C46" s="7"/>
      <c r="D46" s="7"/>
      <c r="E46" s="5"/>
      <c r="G46" s="7"/>
      <c r="H46" s="7"/>
      <c r="I46" s="5"/>
      <c r="K46" s="7"/>
      <c r="L46" s="7"/>
      <c r="M46" s="5"/>
      <c r="N46" s="5"/>
      <c r="O46" s="10"/>
      <c r="P46" s="10"/>
    </row>
    <row r="47" spans="1:16" x14ac:dyDescent="0.25">
      <c r="A47" s="6"/>
      <c r="C47" s="12"/>
      <c r="D47" s="12"/>
      <c r="E47" s="9"/>
      <c r="G47" s="12"/>
      <c r="H47" s="12"/>
      <c r="I47" s="9"/>
      <c r="K47" s="12"/>
      <c r="L47" s="12"/>
      <c r="M47" s="9"/>
      <c r="N47" s="9"/>
      <c r="O47" s="11"/>
      <c r="P47" s="11"/>
    </row>
    <row r="48" spans="1:16" x14ac:dyDescent="0.25">
      <c r="A48" s="6"/>
      <c r="C48" s="7"/>
      <c r="D48" s="7"/>
      <c r="E48" s="5"/>
      <c r="G48" s="7"/>
      <c r="H48" s="7"/>
      <c r="I48" s="5"/>
      <c r="K48" s="7"/>
      <c r="L48" s="7"/>
      <c r="M48" s="5"/>
      <c r="N48" s="5"/>
      <c r="O48" s="10"/>
      <c r="P48" s="10"/>
    </row>
    <row r="50" spans="1:26" x14ac:dyDescent="0.25">
      <c r="O50" s="17"/>
      <c r="P50" s="17"/>
      <c r="R50" s="16"/>
    </row>
    <row r="51" spans="1:26" x14ac:dyDescent="0.25">
      <c r="O51" s="18"/>
      <c r="P51" s="18"/>
      <c r="Q51" s="10"/>
    </row>
    <row r="52" spans="1:26" x14ac:dyDescent="0.25">
      <c r="O52" s="18"/>
      <c r="P52" s="18"/>
      <c r="Q52" s="11"/>
    </row>
    <row r="53" spans="1:26" x14ac:dyDescent="0.25">
      <c r="O53" s="18"/>
      <c r="P53" s="18"/>
      <c r="Q53" s="10"/>
    </row>
    <row r="55" spans="1:26" x14ac:dyDescent="0.25">
      <c r="A55" s="1"/>
      <c r="C55" s="14"/>
      <c r="D55" s="14"/>
      <c r="E55" s="5"/>
      <c r="G55" s="14"/>
      <c r="H55" s="14"/>
      <c r="I55" s="5"/>
      <c r="K55" s="14"/>
      <c r="L55" s="14"/>
      <c r="M55" s="5"/>
      <c r="N55" s="5"/>
      <c r="O55" s="10"/>
      <c r="P55" s="10"/>
      <c r="R55" s="10"/>
      <c r="T55" s="19"/>
      <c r="U55" s="19"/>
      <c r="V55" s="19"/>
    </row>
    <row r="56" spans="1:26" x14ac:dyDescent="0.25">
      <c r="A56" s="1"/>
      <c r="C56" s="14"/>
      <c r="D56" s="14"/>
      <c r="E56" s="5"/>
      <c r="G56" s="14"/>
      <c r="H56" s="14"/>
      <c r="I56" s="5"/>
      <c r="K56" s="14"/>
      <c r="L56" s="14"/>
      <c r="M56" s="5"/>
      <c r="N56" s="5"/>
      <c r="O56" s="10"/>
      <c r="P56" s="10"/>
      <c r="R56" s="10"/>
      <c r="T56" s="19"/>
      <c r="U56" s="19"/>
      <c r="V56" s="19"/>
    </row>
    <row r="57" spans="1:26" x14ac:dyDescent="0.25">
      <c r="A57" s="1"/>
      <c r="C57" s="14"/>
      <c r="D57" s="14"/>
      <c r="E57" s="5"/>
      <c r="G57" s="14"/>
      <c r="H57" s="14"/>
      <c r="I57" s="5"/>
      <c r="K57" s="14"/>
      <c r="L57" s="14"/>
      <c r="M57" s="5"/>
      <c r="N57" s="5"/>
      <c r="O57" s="10"/>
      <c r="P57" s="10"/>
      <c r="R57" s="10"/>
      <c r="T57" s="19"/>
      <c r="U57" s="19"/>
      <c r="V57" s="19"/>
    </row>
    <row r="58" spans="1:26" x14ac:dyDescent="0.25">
      <c r="A58" s="1"/>
      <c r="C58" s="14"/>
      <c r="D58" s="14"/>
      <c r="E58" s="5"/>
      <c r="G58" s="14"/>
      <c r="H58" s="14"/>
      <c r="I58" s="5"/>
      <c r="K58" s="14"/>
      <c r="L58" s="14"/>
      <c r="M58" s="5"/>
      <c r="N58" s="5"/>
      <c r="O58" s="10"/>
      <c r="P58" s="10"/>
      <c r="T58" s="19"/>
      <c r="U58" s="19"/>
      <c r="V58" s="19"/>
    </row>
    <row r="59" spans="1:26" x14ac:dyDescent="0.25">
      <c r="A59" s="1"/>
      <c r="C59" s="14"/>
      <c r="D59" s="14"/>
      <c r="E59" s="5"/>
      <c r="G59" s="14"/>
      <c r="H59" s="14"/>
      <c r="I59" s="5"/>
      <c r="K59" s="14"/>
      <c r="L59" s="14"/>
      <c r="M59" s="5"/>
      <c r="N59" s="5"/>
      <c r="O59" s="10"/>
      <c r="P59" s="10"/>
      <c r="T59" s="19"/>
      <c r="U59" s="19"/>
      <c r="V59" s="19"/>
      <c r="X59" s="19"/>
      <c r="Y59" s="19"/>
      <c r="Z59" s="19"/>
    </row>
    <row r="60" spans="1:26" x14ac:dyDescent="0.25">
      <c r="A60" s="1"/>
      <c r="C60" s="14"/>
      <c r="D60" s="14"/>
      <c r="E60" s="5"/>
      <c r="G60" s="14"/>
      <c r="H60" s="14"/>
      <c r="I60" s="5"/>
      <c r="K60" s="14"/>
      <c r="L60" s="14"/>
      <c r="M60" s="5"/>
      <c r="N60" s="5"/>
      <c r="O60" s="10"/>
      <c r="P60" s="10"/>
      <c r="T60" s="19"/>
      <c r="U60" s="19"/>
      <c r="V60" s="19"/>
      <c r="X60" s="19"/>
      <c r="Y60" s="19"/>
      <c r="Z60" s="19"/>
    </row>
    <row r="61" spans="1:26" x14ac:dyDescent="0.25">
      <c r="A61" s="1"/>
      <c r="C61" s="14"/>
      <c r="D61" s="14"/>
      <c r="E61" s="5"/>
      <c r="G61" s="14"/>
      <c r="H61" s="14"/>
      <c r="I61" s="5"/>
      <c r="K61" s="14"/>
      <c r="L61" s="14"/>
      <c r="M61" s="5"/>
      <c r="N61" s="5"/>
      <c r="O61" s="10"/>
      <c r="P61" s="10"/>
      <c r="T61" s="19"/>
      <c r="U61" s="19"/>
      <c r="V61" s="19"/>
      <c r="X61" s="19"/>
      <c r="Y61" s="19"/>
      <c r="Z61" s="19"/>
    </row>
    <row r="62" spans="1:26" x14ac:dyDescent="0.25">
      <c r="A62" s="1"/>
      <c r="C62" s="14"/>
      <c r="D62" s="14"/>
      <c r="E62" s="5"/>
      <c r="G62" s="14"/>
      <c r="H62" s="14"/>
      <c r="I62" s="5"/>
      <c r="K62" s="14"/>
      <c r="L62" s="14"/>
      <c r="M62" s="5"/>
      <c r="N62" s="5"/>
      <c r="O62" s="10"/>
      <c r="P62" s="10"/>
      <c r="T62" s="19"/>
      <c r="U62" s="19"/>
      <c r="V62" s="19"/>
      <c r="X62" s="19"/>
      <c r="Y62" s="19"/>
      <c r="Z62" s="19"/>
    </row>
    <row r="63" spans="1:26" x14ac:dyDescent="0.25">
      <c r="A63" s="1"/>
      <c r="C63" s="14"/>
      <c r="D63" s="14"/>
      <c r="E63" s="5"/>
      <c r="G63" s="14"/>
      <c r="H63" s="14"/>
      <c r="I63" s="5"/>
      <c r="K63" s="14"/>
      <c r="L63" s="14"/>
      <c r="M63" s="5"/>
      <c r="N63" s="5"/>
      <c r="O63" s="10"/>
      <c r="P63" s="10"/>
      <c r="T63" s="19"/>
      <c r="U63" s="19"/>
      <c r="V63" s="19"/>
      <c r="X63" s="19"/>
      <c r="Y63" s="19"/>
      <c r="Z63" s="19"/>
    </row>
    <row r="64" spans="1:26" x14ac:dyDescent="0.25">
      <c r="A64" s="1"/>
      <c r="C64" s="14"/>
      <c r="D64" s="14"/>
      <c r="E64" s="5"/>
      <c r="G64" s="14"/>
      <c r="H64" s="14"/>
      <c r="I64" s="5"/>
      <c r="K64" s="14"/>
      <c r="L64" s="14"/>
      <c r="M64" s="5"/>
      <c r="N64" s="5"/>
      <c r="O64" s="10"/>
      <c r="P64" s="10"/>
      <c r="T64" s="19"/>
      <c r="U64" s="19"/>
      <c r="V64" s="19"/>
      <c r="X64" s="19"/>
      <c r="Y64" s="19"/>
      <c r="Z64" s="19"/>
    </row>
    <row r="65" spans="1:17" x14ac:dyDescent="0.25">
      <c r="O65" s="10"/>
      <c r="P65" s="10"/>
    </row>
    <row r="66" spans="1:17" x14ac:dyDescent="0.25">
      <c r="A66" s="6"/>
      <c r="C66" s="7"/>
      <c r="D66" s="7"/>
      <c r="E66" s="5"/>
      <c r="G66" s="7"/>
      <c r="H66" s="7"/>
      <c r="I66" s="5"/>
      <c r="K66" s="7"/>
      <c r="L66" s="7"/>
      <c r="M66" s="5"/>
      <c r="N66" s="5"/>
      <c r="O66" s="10"/>
      <c r="P66" s="10"/>
    </row>
    <row r="67" spans="1:17" x14ac:dyDescent="0.25">
      <c r="A67" s="6"/>
      <c r="C67" s="8"/>
      <c r="D67" s="8"/>
      <c r="E67" s="9"/>
      <c r="G67" s="8"/>
      <c r="H67" s="8"/>
      <c r="I67" s="9"/>
      <c r="K67" s="8"/>
      <c r="L67" s="8"/>
      <c r="M67" s="9"/>
      <c r="N67" s="9"/>
      <c r="O67" s="11"/>
      <c r="P67" s="11"/>
    </row>
    <row r="68" spans="1:17" x14ac:dyDescent="0.25">
      <c r="A68" s="6"/>
      <c r="C68" s="7"/>
      <c r="D68" s="7"/>
      <c r="E68" s="5"/>
      <c r="G68" s="7"/>
      <c r="H68" s="7"/>
      <c r="I68" s="5"/>
      <c r="K68" s="7"/>
      <c r="L68" s="7"/>
      <c r="M68" s="5"/>
      <c r="N68" s="5"/>
      <c r="O68" s="10"/>
      <c r="P68" s="10"/>
    </row>
    <row r="71" spans="1:17" x14ac:dyDescent="0.25">
      <c r="A71" s="6"/>
      <c r="C71" s="7"/>
      <c r="D71" s="7"/>
      <c r="E71" s="5"/>
      <c r="G71" s="7"/>
      <c r="H71" s="7"/>
      <c r="I71" s="5"/>
      <c r="K71" s="7"/>
      <c r="L71" s="7"/>
      <c r="M71" s="5"/>
      <c r="N71" s="5"/>
      <c r="O71" s="10"/>
      <c r="P71" s="10"/>
    </row>
    <row r="72" spans="1:17" x14ac:dyDescent="0.25">
      <c r="A72" s="6"/>
      <c r="C72" s="12"/>
      <c r="D72" s="12"/>
      <c r="E72" s="9"/>
      <c r="G72" s="12"/>
      <c r="H72" s="12"/>
      <c r="I72" s="9"/>
      <c r="K72" s="12"/>
      <c r="L72" s="12"/>
      <c r="M72" s="9"/>
      <c r="N72" s="9"/>
      <c r="O72" s="11"/>
      <c r="P72" s="11"/>
    </row>
    <row r="73" spans="1:17" x14ac:dyDescent="0.25">
      <c r="A73" s="6"/>
      <c r="C73" s="7"/>
      <c r="D73" s="7"/>
      <c r="E73" s="5"/>
      <c r="G73" s="7"/>
      <c r="H73" s="7"/>
      <c r="I73" s="5"/>
      <c r="K73" s="7"/>
      <c r="L73" s="7"/>
      <c r="M73" s="5"/>
      <c r="N73" s="5"/>
      <c r="O73" s="10"/>
      <c r="P73" s="10"/>
    </row>
    <row r="75" spans="1:17" x14ac:dyDescent="0.25">
      <c r="O75" s="17"/>
      <c r="P75" s="17"/>
    </row>
    <row r="76" spans="1:17" x14ac:dyDescent="0.25">
      <c r="O76" s="18"/>
      <c r="P76" s="18"/>
      <c r="Q76" s="10"/>
    </row>
    <row r="77" spans="1:17" x14ac:dyDescent="0.25">
      <c r="O77" s="18"/>
      <c r="P77" s="18"/>
      <c r="Q77" s="11"/>
    </row>
    <row r="78" spans="1:17" x14ac:dyDescent="0.25">
      <c r="O78" s="18"/>
      <c r="P78" s="18"/>
      <c r="Q78" s="20"/>
    </row>
  </sheetData>
  <mergeCells count="4">
    <mergeCell ref="C4:E4"/>
    <mergeCell ref="G4:I4"/>
    <mergeCell ref="K4:M4"/>
    <mergeCell ref="A1:R1"/>
  </mergeCells>
  <pageMargins left="0.7" right="0.7" top="0.75" bottom="0.75" header="0.3" footer="0.3"/>
  <pageSetup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55"/>
  <sheetViews>
    <sheetView workbookViewId="0">
      <selection activeCell="M24" sqref="M24"/>
    </sheetView>
  </sheetViews>
  <sheetFormatPr defaultRowHeight="15" x14ac:dyDescent="0.25"/>
  <cols>
    <col min="1" max="1" width="22.5703125" customWidth="1"/>
    <col min="2" max="2" width="1.7109375" customWidth="1"/>
    <col min="3" max="4" width="10.140625" bestFit="1" customWidth="1"/>
    <col min="5" max="5" width="9.28515625" bestFit="1" customWidth="1"/>
    <col min="6" max="6" width="1.7109375" customWidth="1"/>
    <col min="7" max="7" width="10.140625" bestFit="1" customWidth="1"/>
    <col min="8" max="8" width="11.28515625" bestFit="1" customWidth="1"/>
    <col min="9" max="9" width="9.28515625" bestFit="1" customWidth="1"/>
    <col min="10" max="10" width="1.7109375" customWidth="1"/>
    <col min="11" max="11" width="10.140625" bestFit="1" customWidth="1"/>
    <col min="12" max="12" width="11.28515625" bestFit="1" customWidth="1"/>
    <col min="13" max="13" width="9.28515625" bestFit="1" customWidth="1"/>
    <col min="15" max="15" width="10.28515625" bestFit="1" customWidth="1"/>
    <col min="17" max="17" width="15.42578125" bestFit="1" customWidth="1"/>
    <col min="19" max="19" width="9.85546875" bestFit="1" customWidth="1"/>
  </cols>
  <sheetData>
    <row r="1" spans="1:17" x14ac:dyDescent="0.25">
      <c r="A1" s="27" t="s">
        <v>25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4" spans="1:17" x14ac:dyDescent="0.25">
      <c r="C4" s="26">
        <v>2014</v>
      </c>
      <c r="D4" s="26"/>
      <c r="E4" s="26"/>
      <c r="G4" s="26">
        <v>2015</v>
      </c>
      <c r="H4" s="26"/>
      <c r="I4" s="26"/>
      <c r="K4" s="26">
        <v>2016</v>
      </c>
      <c r="L4" s="26"/>
      <c r="M4" s="26"/>
      <c r="O4" s="21" t="s">
        <v>12</v>
      </c>
      <c r="Q4" s="15" t="s">
        <v>23</v>
      </c>
    </row>
    <row r="5" spans="1:17" x14ac:dyDescent="0.25">
      <c r="C5" s="3" t="s">
        <v>21</v>
      </c>
      <c r="D5" s="3" t="s">
        <v>22</v>
      </c>
      <c r="E5" s="3" t="s">
        <v>9</v>
      </c>
      <c r="F5" s="4"/>
      <c r="G5" s="3" t="s">
        <v>21</v>
      </c>
      <c r="H5" s="3" t="s">
        <v>22</v>
      </c>
      <c r="I5" s="3" t="s">
        <v>9</v>
      </c>
      <c r="J5" s="4"/>
      <c r="K5" s="3" t="s">
        <v>21</v>
      </c>
      <c r="L5" s="3" t="s">
        <v>22</v>
      </c>
      <c r="M5" s="3" t="s">
        <v>9</v>
      </c>
      <c r="O5" s="16"/>
      <c r="Q5" s="23"/>
    </row>
    <row r="6" spans="1:17" x14ac:dyDescent="0.25">
      <c r="A6" s="1" t="s">
        <v>16</v>
      </c>
      <c r="C6" s="14">
        <v>1089.72</v>
      </c>
      <c r="D6" s="14">
        <v>1089.72</v>
      </c>
      <c r="E6" s="5">
        <f t="shared" ref="E6:E15" si="0">D6/C6</f>
        <v>1</v>
      </c>
      <c r="G6" s="14">
        <v>1211.76</v>
      </c>
      <c r="H6" s="14">
        <v>1211.76</v>
      </c>
      <c r="I6" s="5">
        <f t="shared" ref="I6:I15" si="1">H6/G6</f>
        <v>1</v>
      </c>
      <c r="K6" s="14">
        <v>1287.6300000000001</v>
      </c>
      <c r="L6" s="14">
        <v>1287.6300000000001</v>
      </c>
      <c r="M6" s="5">
        <f t="shared" ref="M6:M15" si="2">L6/K6</f>
        <v>1</v>
      </c>
      <c r="N6" s="5"/>
      <c r="O6" s="10">
        <f>AVERAGE(E6,I6,M6)</f>
        <v>1</v>
      </c>
      <c r="Q6" s="10">
        <v>0.27</v>
      </c>
    </row>
    <row r="7" spans="1:17" x14ac:dyDescent="0.25">
      <c r="A7" s="1" t="s">
        <v>0</v>
      </c>
      <c r="C7" s="14">
        <v>1071.3600000000001</v>
      </c>
      <c r="D7" s="14">
        <v>1032.75</v>
      </c>
      <c r="E7" s="5">
        <f t="shared" si="0"/>
        <v>0.96396169354838701</v>
      </c>
      <c r="G7" s="14">
        <v>1311.39</v>
      </c>
      <c r="H7" s="14">
        <v>1264.1400000000001</v>
      </c>
      <c r="I7" s="5">
        <f t="shared" si="1"/>
        <v>0.96396952851554463</v>
      </c>
      <c r="K7" s="14">
        <v>1372.68</v>
      </c>
      <c r="L7" s="14">
        <v>1323</v>
      </c>
      <c r="M7" s="5">
        <f t="shared" si="2"/>
        <v>0.96380802517702591</v>
      </c>
      <c r="N7" s="5"/>
      <c r="O7" s="10">
        <f t="shared" ref="O7:O8" si="3">AVERAGE(E7,I7,M7)</f>
        <v>0.96391308241365259</v>
      </c>
      <c r="Q7" s="10"/>
    </row>
    <row r="8" spans="1:17" x14ac:dyDescent="0.25">
      <c r="A8" s="1" t="s">
        <v>15</v>
      </c>
      <c r="C8" s="14">
        <v>5676.4800000000005</v>
      </c>
      <c r="D8" s="14">
        <v>5676.4800000000005</v>
      </c>
      <c r="E8" s="5">
        <f t="shared" si="0"/>
        <v>1</v>
      </c>
      <c r="G8" s="14">
        <v>5946.75</v>
      </c>
      <c r="H8" s="14">
        <v>5946.75</v>
      </c>
      <c r="I8" s="5">
        <f t="shared" si="1"/>
        <v>1</v>
      </c>
      <c r="K8" s="14">
        <v>6217.29</v>
      </c>
      <c r="L8" s="14">
        <v>6217.29</v>
      </c>
      <c r="M8" s="5">
        <f t="shared" si="2"/>
        <v>1</v>
      </c>
      <c r="N8" s="5"/>
      <c r="O8" s="10">
        <f t="shared" si="3"/>
        <v>1</v>
      </c>
      <c r="Q8" s="10">
        <v>0.27</v>
      </c>
    </row>
    <row r="9" spans="1:17" x14ac:dyDescent="0.25">
      <c r="A9" s="1" t="s">
        <v>1</v>
      </c>
      <c r="C9" s="14">
        <v>588</v>
      </c>
      <c r="D9" s="14">
        <v>369</v>
      </c>
      <c r="E9" s="5">
        <f t="shared" si="0"/>
        <v>0.62755102040816324</v>
      </c>
      <c r="G9" s="14">
        <v>775</v>
      </c>
      <c r="H9" s="14">
        <v>486</v>
      </c>
      <c r="I9" s="5">
        <f t="shared" si="1"/>
        <v>0.62709677419354837</v>
      </c>
      <c r="K9" s="14">
        <v>937</v>
      </c>
      <c r="L9" s="14">
        <v>587</v>
      </c>
      <c r="M9" s="5">
        <f t="shared" si="2"/>
        <v>0.62646744930629672</v>
      </c>
      <c r="N9" s="5"/>
      <c r="O9" s="10">
        <f>AVERAGE(E9,I9,M9)</f>
        <v>0.62703841463600274</v>
      </c>
    </row>
    <row r="10" spans="1:17" x14ac:dyDescent="0.25">
      <c r="A10" s="1" t="s">
        <v>2</v>
      </c>
      <c r="C10" s="14">
        <v>1129</v>
      </c>
      <c r="D10" s="14">
        <v>930</v>
      </c>
      <c r="E10" s="5">
        <f t="shared" si="0"/>
        <v>0.82373782108060234</v>
      </c>
      <c r="G10" s="14">
        <v>1490</v>
      </c>
      <c r="H10" s="14">
        <v>1227</v>
      </c>
      <c r="I10" s="5">
        <f t="shared" si="1"/>
        <v>0.823489932885906</v>
      </c>
      <c r="K10" s="14">
        <v>1802</v>
      </c>
      <c r="L10" s="14">
        <v>1484</v>
      </c>
      <c r="M10" s="5">
        <f t="shared" si="2"/>
        <v>0.82352941176470584</v>
      </c>
      <c r="N10" s="5"/>
      <c r="O10" s="10">
        <f t="shared" ref="O10:O19" si="4">AVERAGE(E10,I10,M10)</f>
        <v>0.8235857219104048</v>
      </c>
    </row>
    <row r="11" spans="1:17" x14ac:dyDescent="0.25">
      <c r="A11" s="1" t="s">
        <v>3</v>
      </c>
      <c r="C11" s="14">
        <v>9084</v>
      </c>
      <c r="D11" s="14">
        <v>7290</v>
      </c>
      <c r="E11" s="5">
        <f t="shared" si="0"/>
        <v>0.80250990752972262</v>
      </c>
      <c r="G11" s="14">
        <v>11988</v>
      </c>
      <c r="H11" s="14">
        <v>9620</v>
      </c>
      <c r="I11" s="5">
        <f t="shared" si="1"/>
        <v>0.80246913580246915</v>
      </c>
      <c r="K11" s="14">
        <v>14503</v>
      </c>
      <c r="L11" s="14">
        <v>11638</v>
      </c>
      <c r="M11" s="5">
        <f t="shared" si="2"/>
        <v>0.80245466455216163</v>
      </c>
      <c r="N11" s="5"/>
      <c r="O11" s="10">
        <f t="shared" si="4"/>
        <v>0.8024779026281178</v>
      </c>
    </row>
    <row r="12" spans="1:17" x14ac:dyDescent="0.25">
      <c r="A12" s="1" t="s">
        <v>4</v>
      </c>
      <c r="C12" s="14">
        <v>6858</v>
      </c>
      <c r="D12" s="14">
        <v>4589</v>
      </c>
      <c r="E12" s="5">
        <f t="shared" si="0"/>
        <v>0.66914552347623213</v>
      </c>
      <c r="G12" s="14">
        <v>9051</v>
      </c>
      <c r="H12" s="14">
        <v>6056</v>
      </c>
      <c r="I12" s="5">
        <f t="shared" si="1"/>
        <v>0.66909733731079435</v>
      </c>
      <c r="K12" s="14">
        <v>10950</v>
      </c>
      <c r="L12" s="14">
        <v>7326</v>
      </c>
      <c r="M12" s="5">
        <f t="shared" si="2"/>
        <v>0.66904109589041094</v>
      </c>
      <c r="N12" s="5"/>
      <c r="O12" s="10">
        <f t="shared" si="4"/>
        <v>0.66909465222581244</v>
      </c>
    </row>
    <row r="13" spans="1:17" x14ac:dyDescent="0.25">
      <c r="A13" s="1" t="s">
        <v>5</v>
      </c>
      <c r="C13" s="14">
        <v>11117</v>
      </c>
      <c r="D13" s="14">
        <v>8067</v>
      </c>
      <c r="E13" s="5">
        <f t="shared" si="0"/>
        <v>0.72564540793379506</v>
      </c>
      <c r="G13" s="14">
        <v>14670</v>
      </c>
      <c r="H13" s="14">
        <v>10644</v>
      </c>
      <c r="I13" s="5">
        <f t="shared" si="1"/>
        <v>0.72556237218813902</v>
      </c>
      <c r="K13" s="14">
        <v>17749</v>
      </c>
      <c r="L13" s="14">
        <v>12878</v>
      </c>
      <c r="M13" s="5">
        <f t="shared" si="2"/>
        <v>0.72556200349315458</v>
      </c>
      <c r="N13" s="5"/>
      <c r="O13" s="10">
        <f t="shared" si="4"/>
        <v>0.72558992787169618</v>
      </c>
    </row>
    <row r="14" spans="1:17" x14ac:dyDescent="0.25">
      <c r="A14" s="1" t="s">
        <v>6</v>
      </c>
      <c r="C14" s="14">
        <v>5184</v>
      </c>
      <c r="D14" s="14">
        <v>4865</v>
      </c>
      <c r="E14" s="5">
        <f t="shared" si="0"/>
        <v>0.9384645061728395</v>
      </c>
      <c r="G14" s="14">
        <v>6840</v>
      </c>
      <c r="H14" s="14">
        <v>6419</v>
      </c>
      <c r="I14" s="5">
        <f t="shared" si="1"/>
        <v>0.93845029239766087</v>
      </c>
      <c r="K14" s="14">
        <v>8274</v>
      </c>
      <c r="L14" s="14">
        <v>7764</v>
      </c>
      <c r="M14" s="5">
        <f t="shared" si="2"/>
        <v>0.93836113125453224</v>
      </c>
      <c r="N14" s="5"/>
      <c r="O14" s="10">
        <f t="shared" si="4"/>
        <v>0.93842530994167761</v>
      </c>
    </row>
    <row r="15" spans="1:17" x14ac:dyDescent="0.25">
      <c r="A15" s="1" t="s">
        <v>7</v>
      </c>
      <c r="C15" s="14">
        <v>1419.1200000000001</v>
      </c>
      <c r="D15" s="14">
        <v>1411.02</v>
      </c>
      <c r="E15" s="5">
        <f t="shared" si="0"/>
        <v>0.99429223744292228</v>
      </c>
      <c r="G15" s="14">
        <v>1541.43</v>
      </c>
      <c r="H15" s="14">
        <v>1532.7900000000002</v>
      </c>
      <c r="I15" s="5">
        <f t="shared" si="1"/>
        <v>0.99439481520406381</v>
      </c>
      <c r="K15" s="14">
        <v>1628.64</v>
      </c>
      <c r="L15" s="14">
        <v>1619.46</v>
      </c>
      <c r="M15" s="5">
        <f t="shared" si="2"/>
        <v>0.99436339522546413</v>
      </c>
      <c r="N15" s="5"/>
      <c r="O15" s="10">
        <f t="shared" si="4"/>
        <v>0.99435014929081678</v>
      </c>
    </row>
    <row r="16" spans="1:17" x14ac:dyDescent="0.25">
      <c r="O16" s="10"/>
    </row>
    <row r="17" spans="1:21" x14ac:dyDescent="0.25">
      <c r="A17" s="6" t="s">
        <v>10</v>
      </c>
      <c r="C17" s="7">
        <f>C9+C11</f>
        <v>9672</v>
      </c>
      <c r="D17" s="7">
        <f>D9+D11</f>
        <v>7659</v>
      </c>
      <c r="E17" s="5">
        <f>D17/C17</f>
        <v>0.7918734491315137</v>
      </c>
      <c r="G17" s="7">
        <f>G9+G11</f>
        <v>12763</v>
      </c>
      <c r="H17" s="7">
        <f>H9+H11</f>
        <v>10106</v>
      </c>
      <c r="I17" s="5">
        <f>H17/G17</f>
        <v>0.79182010499098954</v>
      </c>
      <c r="K17" s="7">
        <f>K9+K11</f>
        <v>15440</v>
      </c>
      <c r="L17" s="7">
        <f>L9+L11</f>
        <v>12225</v>
      </c>
      <c r="M17" s="5">
        <f>L17/K17</f>
        <v>0.79177461139896377</v>
      </c>
      <c r="N17" s="5"/>
      <c r="O17" s="10">
        <f t="shared" si="4"/>
        <v>0.79182272184048896</v>
      </c>
    </row>
    <row r="18" spans="1:21" x14ac:dyDescent="0.25">
      <c r="A18" s="6" t="s">
        <v>11</v>
      </c>
      <c r="C18" s="8">
        <f>C10+C12</f>
        <v>7987</v>
      </c>
      <c r="D18" s="8">
        <f>D10+D12</f>
        <v>5519</v>
      </c>
      <c r="E18" s="9">
        <f t="shared" ref="E18:E19" si="5">D18/C18</f>
        <v>0.69099787154125458</v>
      </c>
      <c r="G18" s="8">
        <f>G10+G12</f>
        <v>10541</v>
      </c>
      <c r="H18" s="8">
        <f>H10+H12</f>
        <v>7283</v>
      </c>
      <c r="I18" s="9">
        <f t="shared" ref="I18:I19" si="6">H18/G18</f>
        <v>0.69092116497486011</v>
      </c>
      <c r="K18" s="8">
        <f>K10+K12</f>
        <v>12752</v>
      </c>
      <c r="L18" s="8">
        <f>L10+L12</f>
        <v>8810</v>
      </c>
      <c r="M18" s="9">
        <f t="shared" ref="M18:M19" si="7">L18/K18</f>
        <v>0.69087202007528226</v>
      </c>
      <c r="N18" s="9"/>
      <c r="O18" s="11">
        <f t="shared" si="4"/>
        <v>0.69093035219713228</v>
      </c>
    </row>
    <row r="19" spans="1:21" x14ac:dyDescent="0.25">
      <c r="A19" s="6" t="s">
        <v>8</v>
      </c>
      <c r="C19" s="7">
        <f>C17+C18</f>
        <v>17659</v>
      </c>
      <c r="D19" s="7">
        <f>D17+D18</f>
        <v>13178</v>
      </c>
      <c r="E19" s="5">
        <f t="shared" si="5"/>
        <v>0.74624837193499061</v>
      </c>
      <c r="G19" s="7">
        <f>G17+G18</f>
        <v>23304</v>
      </c>
      <c r="H19" s="7">
        <f>H17+H18</f>
        <v>17389</v>
      </c>
      <c r="I19" s="5">
        <f t="shared" si="6"/>
        <v>0.74618091314795743</v>
      </c>
      <c r="K19" s="7">
        <f>K17+K18</f>
        <v>28192</v>
      </c>
      <c r="L19" s="7">
        <f>L17+L18</f>
        <v>21035</v>
      </c>
      <c r="M19" s="5">
        <f t="shared" si="7"/>
        <v>0.74613365493757089</v>
      </c>
      <c r="N19" s="5"/>
      <c r="O19" s="10">
        <f t="shared" si="4"/>
        <v>0.74618764667350623</v>
      </c>
    </row>
    <row r="20" spans="1:21" x14ac:dyDescent="0.25">
      <c r="A20" s="18" t="s">
        <v>19</v>
      </c>
      <c r="C20" s="5">
        <f>C17/C19</f>
        <v>0.54770938331728869</v>
      </c>
      <c r="D20" s="5">
        <f>D17/D19</f>
        <v>0.58119593261496438</v>
      </c>
      <c r="G20" s="5">
        <v>0.54770938331728869</v>
      </c>
      <c r="H20" s="5">
        <v>0.58119593261496438</v>
      </c>
      <c r="K20" s="5">
        <v>0.54770938331728869</v>
      </c>
      <c r="L20" s="5">
        <v>0.58119593261496438</v>
      </c>
    </row>
    <row r="21" spans="1:21" x14ac:dyDescent="0.25">
      <c r="A21" s="18" t="s">
        <v>20</v>
      </c>
      <c r="C21" s="5">
        <f>C18/C19</f>
        <v>0.45229061668271137</v>
      </c>
      <c r="D21" s="5">
        <f>D18/D19</f>
        <v>0.41880406738503567</v>
      </c>
      <c r="G21" s="5">
        <v>0.45229061668271137</v>
      </c>
      <c r="H21" s="5">
        <v>0.41880406738503567</v>
      </c>
      <c r="K21" s="5">
        <v>0.45229061668271137</v>
      </c>
      <c r="L21" s="5">
        <v>0.41880406738503567</v>
      </c>
    </row>
    <row r="22" spans="1:21" x14ac:dyDescent="0.25">
      <c r="A22" s="18"/>
      <c r="C22" s="5"/>
    </row>
    <row r="23" spans="1:21" x14ac:dyDescent="0.25">
      <c r="A23" s="6" t="s">
        <v>13</v>
      </c>
      <c r="C23" s="7">
        <f>C9+C11+SUM(C6:C8,C13:C15)*C20</f>
        <v>23670.181151820601</v>
      </c>
      <c r="D23" s="7">
        <f>D9+D11+SUM(D6:D8,D13:D15)*C20</f>
        <v>19786.364734129907</v>
      </c>
      <c r="E23" s="5">
        <f>D23/C23</f>
        <v>0.83591944680186914</v>
      </c>
      <c r="G23" s="7">
        <f>G9+G11+SUM(G6:G8,G13:G15)*G20</f>
        <v>30027.528215640752</v>
      </c>
      <c r="H23" s="7">
        <f>H9+H11+SUM(H6:H8,H13:H15)*G20</f>
        <v>24904.253110595168</v>
      </c>
      <c r="I23" s="5">
        <f>H23/G23</f>
        <v>0.82938072463863444</v>
      </c>
      <c r="K23" s="7">
        <f>K9+K11+SUM(K6:K8,K13:K15)*K20</f>
        <v>35447.40751344923</v>
      </c>
      <c r="L23" s="7">
        <f>L9+L11+SUM(L6:L8,L13:L15)*K20</f>
        <v>29252.945147516846</v>
      </c>
      <c r="M23" s="5">
        <f>L23/K23</f>
        <v>0.8252492128350396</v>
      </c>
      <c r="N23" s="5"/>
      <c r="O23" s="10">
        <f t="shared" ref="O23:O25" si="8">AVERAGE(E23,I23,M23)</f>
        <v>0.83018312809184769</v>
      </c>
    </row>
    <row r="24" spans="1:21" x14ac:dyDescent="0.25">
      <c r="A24" s="6" t="s">
        <v>14</v>
      </c>
      <c r="C24" s="12">
        <f>C10+C12+SUM(C6:C8,C13:C15)*C21</f>
        <v>19546.498848179399</v>
      </c>
      <c r="D24" s="12">
        <f>D10+D12+SUM(D6:D8,D13:D15)*C21</f>
        <v>15533.605265870096</v>
      </c>
      <c r="E24" s="9">
        <f t="shared" ref="E24:E25" si="9">D24/C24</f>
        <v>0.79470013461346445</v>
      </c>
      <c r="G24" s="12">
        <f>G10+G12+SUM(G6:G8,G13:G15)*G21</f>
        <v>24797.801784359253</v>
      </c>
      <c r="H24" s="12">
        <f>H10+H12+SUM(H6:H8,H13:H15)*G21</f>
        <v>19503.186889404838</v>
      </c>
      <c r="I24" s="9">
        <f t="shared" ref="I24:I25" si="10">H24/G24</f>
        <v>0.7864885387424182</v>
      </c>
      <c r="K24" s="12">
        <f>K10+K12+SUM(K6:K8,K13:K15)*K21</f>
        <v>29273.832486550767</v>
      </c>
      <c r="L24" s="12">
        <f>L10+L12+SUM(L6:L8,L13:L15)*K21</f>
        <v>22871.434852483151</v>
      </c>
      <c r="M24" s="9">
        <f t="shared" ref="M24:M25" si="11">L24/K24</f>
        <v>0.78129281032782227</v>
      </c>
      <c r="N24" s="9"/>
      <c r="O24" s="11">
        <f t="shared" si="8"/>
        <v>0.78749382789456834</v>
      </c>
    </row>
    <row r="25" spans="1:21" x14ac:dyDescent="0.25">
      <c r="A25" s="6" t="s">
        <v>8</v>
      </c>
      <c r="C25" s="7">
        <f>C23+C24</f>
        <v>43216.68</v>
      </c>
      <c r="D25" s="7">
        <f>D23+D24</f>
        <v>35319.97</v>
      </c>
      <c r="E25" s="5">
        <f t="shared" si="9"/>
        <v>0.81727633867293836</v>
      </c>
      <c r="G25" s="7">
        <f>G23+G24</f>
        <v>54825.33</v>
      </c>
      <c r="H25" s="7">
        <f>H23+H24</f>
        <v>44407.44</v>
      </c>
      <c r="I25" s="5">
        <f t="shared" si="10"/>
        <v>0.80998035032347271</v>
      </c>
      <c r="K25" s="7">
        <f>K23+K24</f>
        <v>64721.24</v>
      </c>
      <c r="L25" s="7">
        <f>L23+L24</f>
        <v>52124.38</v>
      </c>
      <c r="M25" s="5">
        <f t="shared" si="11"/>
        <v>0.80536744969657559</v>
      </c>
      <c r="N25" s="5"/>
      <c r="O25" s="10">
        <f t="shared" si="8"/>
        <v>0.81087471289766222</v>
      </c>
    </row>
    <row r="27" spans="1:21" x14ac:dyDescent="0.25">
      <c r="D27" s="14"/>
      <c r="E27" s="14"/>
      <c r="H27" s="14"/>
      <c r="I27" s="14"/>
      <c r="L27" s="14"/>
      <c r="M27" s="14"/>
      <c r="O27" s="17"/>
      <c r="Q27" s="16"/>
    </row>
    <row r="28" spans="1:21" x14ac:dyDescent="0.25">
      <c r="A28" s="6" t="s">
        <v>17</v>
      </c>
      <c r="O28" s="18"/>
      <c r="P28" s="10"/>
    </row>
    <row r="29" spans="1:21" x14ac:dyDescent="0.25">
      <c r="A29" s="1" t="s">
        <v>18</v>
      </c>
      <c r="O29" s="18"/>
      <c r="P29" s="11"/>
    </row>
    <row r="30" spans="1:21" x14ac:dyDescent="0.25">
      <c r="A30" s="1" t="s">
        <v>28</v>
      </c>
      <c r="O30" s="18"/>
      <c r="P30" s="10"/>
    </row>
    <row r="31" spans="1:21" x14ac:dyDescent="0.25">
      <c r="A31" s="1" t="s">
        <v>29</v>
      </c>
    </row>
    <row r="32" spans="1:21" x14ac:dyDescent="0.25">
      <c r="A32" s="1" t="s">
        <v>30</v>
      </c>
      <c r="C32" s="14"/>
      <c r="D32" s="14"/>
      <c r="E32" s="5"/>
      <c r="G32" s="14"/>
      <c r="H32" s="14"/>
      <c r="I32" s="5"/>
      <c r="K32" s="14"/>
      <c r="L32" s="14"/>
      <c r="M32" s="5"/>
      <c r="N32" s="5"/>
      <c r="O32" s="10"/>
      <c r="Q32" s="10"/>
      <c r="S32" s="19"/>
      <c r="T32" s="19"/>
      <c r="U32" s="19"/>
    </row>
    <row r="33" spans="1:25" x14ac:dyDescent="0.25">
      <c r="A33" s="1"/>
      <c r="C33" s="14"/>
      <c r="D33" s="14"/>
      <c r="E33" s="5"/>
      <c r="G33" s="14"/>
      <c r="H33" s="14"/>
      <c r="I33" s="5"/>
      <c r="K33" s="14"/>
      <c r="L33" s="14"/>
      <c r="M33" s="5"/>
      <c r="N33" s="5"/>
      <c r="O33" s="10"/>
      <c r="Q33" s="10"/>
      <c r="S33" s="19"/>
      <c r="T33" s="19"/>
      <c r="U33" s="19"/>
    </row>
    <row r="34" spans="1:25" x14ac:dyDescent="0.25">
      <c r="A34" s="1"/>
      <c r="C34" s="14"/>
      <c r="D34" s="14"/>
      <c r="E34" s="5"/>
      <c r="G34" s="14"/>
      <c r="H34" s="14"/>
      <c r="I34" s="5"/>
      <c r="K34" s="14"/>
      <c r="L34" s="14"/>
      <c r="M34" s="5"/>
      <c r="N34" s="5"/>
      <c r="O34" s="10"/>
      <c r="Q34" s="10"/>
      <c r="S34" s="19"/>
      <c r="T34" s="19"/>
      <c r="U34" s="19"/>
    </row>
    <row r="35" spans="1:25" x14ac:dyDescent="0.25">
      <c r="A35" s="1"/>
      <c r="C35" s="14"/>
      <c r="D35" s="14"/>
      <c r="E35" s="5"/>
      <c r="G35" s="14"/>
      <c r="H35" s="14"/>
      <c r="I35" s="5"/>
      <c r="K35" s="14"/>
      <c r="L35" s="14"/>
      <c r="M35" s="5"/>
      <c r="N35" s="5"/>
      <c r="O35" s="10"/>
      <c r="S35" s="19"/>
      <c r="T35" s="19"/>
      <c r="U35" s="19"/>
    </row>
    <row r="36" spans="1:25" x14ac:dyDescent="0.25">
      <c r="A36" s="1"/>
      <c r="C36" s="14"/>
      <c r="D36" s="14"/>
      <c r="E36" s="5"/>
      <c r="G36" s="14"/>
      <c r="H36" s="14"/>
      <c r="I36" s="5"/>
      <c r="K36" s="14"/>
      <c r="L36" s="14"/>
      <c r="M36" s="5"/>
      <c r="N36" s="5"/>
      <c r="O36" s="10"/>
      <c r="S36" s="19"/>
      <c r="T36" s="19"/>
      <c r="U36" s="19"/>
      <c r="W36" s="19"/>
      <c r="X36" s="19"/>
      <c r="Y36" s="19"/>
    </row>
    <row r="37" spans="1:25" x14ac:dyDescent="0.25">
      <c r="A37" s="1"/>
      <c r="C37" s="14"/>
      <c r="D37" s="14"/>
      <c r="E37" s="5"/>
      <c r="G37" s="14"/>
      <c r="H37" s="14"/>
      <c r="I37" s="5"/>
      <c r="K37" s="14"/>
      <c r="L37" s="14"/>
      <c r="M37" s="5"/>
      <c r="N37" s="5"/>
      <c r="O37" s="10"/>
      <c r="S37" s="19"/>
      <c r="T37" s="19"/>
      <c r="U37" s="19"/>
      <c r="W37" s="19"/>
      <c r="X37" s="19"/>
      <c r="Y37" s="19"/>
    </row>
    <row r="38" spans="1:25" x14ac:dyDescent="0.25">
      <c r="A38" s="1"/>
      <c r="C38" s="14"/>
      <c r="D38" s="14"/>
      <c r="E38" s="5"/>
      <c r="G38" s="14"/>
      <c r="H38" s="14"/>
      <c r="I38" s="5"/>
      <c r="K38" s="14"/>
      <c r="L38" s="14"/>
      <c r="M38" s="5"/>
      <c r="N38" s="5"/>
      <c r="O38" s="10"/>
      <c r="S38" s="19"/>
      <c r="T38" s="19"/>
      <c r="U38" s="19"/>
      <c r="W38" s="19"/>
      <c r="X38" s="19"/>
      <c r="Y38" s="19"/>
    </row>
    <row r="39" spans="1:25" x14ac:dyDescent="0.25">
      <c r="A39" s="1"/>
      <c r="C39" s="14"/>
      <c r="D39" s="14"/>
      <c r="E39" s="5"/>
      <c r="G39" s="14"/>
      <c r="H39" s="14"/>
      <c r="I39" s="5"/>
      <c r="K39" s="14"/>
      <c r="L39" s="14"/>
      <c r="M39" s="5"/>
      <c r="N39" s="5"/>
      <c r="O39" s="10"/>
      <c r="S39" s="19"/>
      <c r="T39" s="19"/>
      <c r="U39" s="19"/>
      <c r="W39" s="19"/>
      <c r="X39" s="19"/>
      <c r="Y39" s="19"/>
    </row>
    <row r="40" spans="1:25" x14ac:dyDescent="0.25">
      <c r="A40" s="1"/>
      <c r="C40" s="14"/>
      <c r="D40" s="14"/>
      <c r="E40" s="5"/>
      <c r="G40" s="14"/>
      <c r="H40" s="14"/>
      <c r="I40" s="5"/>
      <c r="K40" s="14"/>
      <c r="L40" s="14"/>
      <c r="M40" s="5"/>
      <c r="N40" s="5"/>
      <c r="O40" s="10"/>
      <c r="S40" s="19"/>
      <c r="T40" s="19"/>
      <c r="U40" s="19"/>
      <c r="W40" s="19"/>
      <c r="X40" s="19"/>
      <c r="Y40" s="19"/>
    </row>
    <row r="41" spans="1:25" x14ac:dyDescent="0.25">
      <c r="A41" s="1"/>
      <c r="C41" s="14"/>
      <c r="D41" s="14"/>
      <c r="E41" s="5"/>
      <c r="G41" s="14"/>
      <c r="H41" s="14"/>
      <c r="I41" s="5"/>
      <c r="K41" s="14"/>
      <c r="L41" s="14"/>
      <c r="M41" s="5"/>
      <c r="N41" s="5"/>
      <c r="O41" s="10"/>
      <c r="S41" s="19"/>
      <c r="T41" s="19"/>
      <c r="U41" s="19"/>
      <c r="W41" s="19"/>
      <c r="X41" s="19"/>
      <c r="Y41" s="19"/>
    </row>
    <row r="42" spans="1:25" x14ac:dyDescent="0.25">
      <c r="O42" s="10"/>
    </row>
    <row r="43" spans="1:25" x14ac:dyDescent="0.25">
      <c r="A43" s="6"/>
      <c r="C43" s="7"/>
      <c r="D43" s="7"/>
      <c r="E43" s="5"/>
      <c r="G43" s="7"/>
      <c r="H43" s="7"/>
      <c r="I43" s="5"/>
      <c r="K43" s="7"/>
      <c r="L43" s="7"/>
      <c r="M43" s="5"/>
      <c r="N43" s="5"/>
      <c r="O43" s="10"/>
    </row>
    <row r="44" spans="1:25" x14ac:dyDescent="0.25">
      <c r="A44" s="6"/>
      <c r="C44" s="8"/>
      <c r="D44" s="8"/>
      <c r="E44" s="9"/>
      <c r="G44" s="8"/>
      <c r="H44" s="8"/>
      <c r="I44" s="9"/>
      <c r="K44" s="8"/>
      <c r="L44" s="8"/>
      <c r="M44" s="9"/>
      <c r="N44" s="9"/>
      <c r="O44" s="11"/>
    </row>
    <row r="45" spans="1:25" x14ac:dyDescent="0.25">
      <c r="A45" s="6"/>
      <c r="C45" s="7"/>
      <c r="D45" s="7"/>
      <c r="E45" s="5"/>
      <c r="G45" s="7"/>
      <c r="H45" s="7"/>
      <c r="I45" s="5"/>
      <c r="K45" s="7"/>
      <c r="L45" s="7"/>
      <c r="M45" s="5"/>
      <c r="N45" s="5"/>
      <c r="O45" s="10"/>
    </row>
    <row r="48" spans="1:25" x14ac:dyDescent="0.25">
      <c r="A48" s="6"/>
      <c r="C48" s="7"/>
      <c r="D48" s="7"/>
      <c r="E48" s="5"/>
      <c r="G48" s="7"/>
      <c r="H48" s="7"/>
      <c r="I48" s="5"/>
      <c r="K48" s="7"/>
      <c r="L48" s="7"/>
      <c r="M48" s="5"/>
      <c r="N48" s="5"/>
      <c r="O48" s="10"/>
    </row>
    <row r="49" spans="1:16" x14ac:dyDescent="0.25">
      <c r="A49" s="6"/>
      <c r="C49" s="12"/>
      <c r="D49" s="12"/>
      <c r="E49" s="9"/>
      <c r="G49" s="12"/>
      <c r="H49" s="12"/>
      <c r="I49" s="9"/>
      <c r="K49" s="12"/>
      <c r="L49" s="12"/>
      <c r="M49" s="9"/>
      <c r="N49" s="9"/>
      <c r="O49" s="11"/>
    </row>
    <row r="50" spans="1:16" x14ac:dyDescent="0.25">
      <c r="A50" s="6"/>
      <c r="C50" s="7"/>
      <c r="D50" s="7"/>
      <c r="E50" s="5"/>
      <c r="G50" s="7"/>
      <c r="H50" s="7"/>
      <c r="I50" s="5"/>
      <c r="K50" s="7"/>
      <c r="L50" s="7"/>
      <c r="M50" s="5"/>
      <c r="N50" s="5"/>
      <c r="O50" s="10"/>
    </row>
    <row r="52" spans="1:16" x14ac:dyDescent="0.25">
      <c r="O52" s="17"/>
    </row>
    <row r="53" spans="1:16" x14ac:dyDescent="0.25">
      <c r="O53" s="18"/>
      <c r="P53" s="10"/>
    </row>
    <row r="54" spans="1:16" x14ac:dyDescent="0.25">
      <c r="O54" s="18"/>
      <c r="P54" s="11"/>
    </row>
    <row r="55" spans="1:16" x14ac:dyDescent="0.25">
      <c r="O55" s="18"/>
      <c r="P55" s="20"/>
    </row>
  </sheetData>
  <mergeCells count="4">
    <mergeCell ref="A1:Q1"/>
    <mergeCell ref="C4:E4"/>
    <mergeCell ref="G4:I4"/>
    <mergeCell ref="K4:M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 GRC</vt:lpstr>
      <vt:lpstr>2016 GRC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2018-07-16T19:13:30Z</dcterms:created>
  <dcterms:modified xsi:type="dcterms:W3CDTF">2020-03-11T15:52:29Z</dcterms:modified>
</cp:coreProperties>
</file>